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A8A683A0-97B1-4C60-9380-E03D6FAA560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8" sheetId="8" r:id="rId1"/>
    <sheet name="Sheet1" sheetId="10" r:id="rId2"/>
  </sheets>
  <definedNames>
    <definedName name="_xlnm.Print_Area" localSheetId="0">Sheet8!$A$1:$T$31</definedName>
    <definedName name="_xlnm.Print_Titles" localSheetId="0">Sheet8!$A:$T,Sheet8!$6:$8</definedName>
  </definedNames>
  <calcPr calcId="191029"/>
</workbook>
</file>

<file path=xl/calcChain.xml><?xml version="1.0" encoding="utf-8"?>
<calcChain xmlns="http://schemas.openxmlformats.org/spreadsheetml/2006/main">
  <c r="J31" i="8" l="1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A18" i="8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17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D10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1" i="8"/>
  <c r="I31" i="8" l="1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P31" i="8" l="1"/>
  <c r="O31" i="8"/>
  <c r="P30" i="8"/>
  <c r="O30" i="8"/>
  <c r="P29" i="8"/>
  <c r="O29" i="8"/>
  <c r="P28" i="8"/>
  <c r="O28" i="8"/>
  <c r="P27" i="8"/>
  <c r="O27" i="8"/>
  <c r="P26" i="8"/>
  <c r="O26" i="8"/>
  <c r="P25" i="8"/>
  <c r="O25" i="8"/>
  <c r="P24" i="8"/>
  <c r="O24" i="8"/>
  <c r="P23" i="8"/>
  <c r="O23" i="8"/>
  <c r="P22" i="8"/>
  <c r="O22" i="8"/>
  <c r="P21" i="8"/>
  <c r="O21" i="8"/>
  <c r="P20" i="8"/>
  <c r="O20" i="8"/>
  <c r="P19" i="8"/>
  <c r="O19" i="8"/>
  <c r="P18" i="8"/>
  <c r="O18" i="8"/>
  <c r="P17" i="8"/>
  <c r="O17" i="8"/>
  <c r="P16" i="8"/>
  <c r="O16" i="8"/>
  <c r="P15" i="8"/>
  <c r="O15" i="8"/>
  <c r="P14" i="8"/>
  <c r="O14" i="8"/>
  <c r="P13" i="8"/>
  <c r="O13" i="8"/>
  <c r="P12" i="8"/>
  <c r="O12" i="8"/>
  <c r="P11" i="8"/>
  <c r="O11" i="8"/>
  <c r="M10" i="8"/>
  <c r="L10" i="8"/>
  <c r="K10" i="8"/>
  <c r="J10" i="8"/>
  <c r="N10" i="8"/>
  <c r="I10" i="8" l="1"/>
  <c r="O10" i="8" s="1"/>
  <c r="P10" i="8"/>
</calcChain>
</file>

<file path=xl/sharedStrings.xml><?xml version="1.0" encoding="utf-8"?>
<sst xmlns="http://schemas.openxmlformats.org/spreadsheetml/2006/main" count="59" uniqueCount="49">
  <si>
    <t>Đơn vị: Triệu đồng</t>
  </si>
  <si>
    <t>STT</t>
  </si>
  <si>
    <t>A</t>
  </si>
  <si>
    <t>B</t>
  </si>
  <si>
    <t>UBND HUYỆN LÝ NHÂN</t>
  </si>
  <si>
    <t>Quyết toán</t>
  </si>
  <si>
    <t>So sánh (%)</t>
  </si>
  <si>
    <t>Dự toán</t>
  </si>
  <si>
    <t>Biểu số 101/CK-NSNN</t>
  </si>
  <si>
    <t>Tổng số</t>
  </si>
  <si>
    <t>Bổ sung cân đối</t>
  </si>
  <si>
    <t>Bổ sung có mục tiêu</t>
  </si>
  <si>
    <t>Bổ sung vốn đầu tư để thực hiện các chương trình mục tiêu, nhiệm vụ</t>
  </si>
  <si>
    <t>Bổ sung vốn sự nghiệp để thực hiện các chế độ, chính sách và nhiệm vụ theo quy định</t>
  </si>
  <si>
    <t>Bổ sung thực hiện các chương trình mục tiêu quốc gia</t>
  </si>
  <si>
    <t>13=7/1</t>
  </si>
  <si>
    <t>14=8/2</t>
  </si>
  <si>
    <t>15=9/3</t>
  </si>
  <si>
    <t>16=10/4</t>
  </si>
  <si>
    <t>17=11/5</t>
  </si>
  <si>
    <t>18=12/6</t>
  </si>
  <si>
    <t>TỔNG SỐ</t>
  </si>
  <si>
    <t>TT Vĩnh Trụ</t>
  </si>
  <si>
    <t>Trong đó: Bổ sung thực hiện các chương trình mục tiêu quốc gia</t>
  </si>
  <si>
    <t>Biểu 101-CKNS</t>
  </si>
  <si>
    <t xml:space="preserve">Hợp Lý </t>
  </si>
  <si>
    <t>Văn Lý</t>
  </si>
  <si>
    <t>Chính Lý</t>
  </si>
  <si>
    <t>Nguyên Lý</t>
  </si>
  <si>
    <t>Công Lý</t>
  </si>
  <si>
    <t>Đức Lý</t>
  </si>
  <si>
    <t>Đạo Lý</t>
  </si>
  <si>
    <t>Bắc Lý</t>
  </si>
  <si>
    <t>Chân Lý</t>
  </si>
  <si>
    <t>Nhân Khang</t>
  </si>
  <si>
    <t>Nhân Chinh</t>
  </si>
  <si>
    <t>Nhân Nghĩa</t>
  </si>
  <si>
    <t>Nhân Bình</t>
  </si>
  <si>
    <t>Xuân Khê</t>
  </si>
  <si>
    <t>Nhân Mỹ</t>
  </si>
  <si>
    <t>Nhân Thịnh</t>
  </si>
  <si>
    <t>Phú Phúc</t>
  </si>
  <si>
    <t>Tiến Thắng</t>
  </si>
  <si>
    <t>Hoà Hậu</t>
  </si>
  <si>
    <t>Trần Hưng Đạo</t>
  </si>
  <si>
    <t>Tên đơn vị 
xã, thị trấn</t>
  </si>
  <si>
    <t>Đvt: triệu đồng</t>
  </si>
  <si>
    <t>QUYẾT TOÁN CHI BỔ SUNG TỪ NGÂN SÁCH CẤP HUYỆN CHO NGÂN SÁCH TỪNG XÃ NĂM  2021</t>
  </si>
  <si>
    <t>(Kèm theo Quyết định:  639/QĐ-UBND ngày 27 tháng 7 năm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</si>
</sst>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_-* #,##0.000\ _₫_-;\-* #,##0.000\ _₫_-;_-* &quot;-&quot;???\ _₫_-;_-@_-"/>
    <numFmt numFmtId="167" formatCode="_-* #,##0.0\ _₫_-;\-* #,##0.0\ _₫_-;_-* &quot;-&quot;??\ _₫_-;_-@_-"/>
    <numFmt numFmtId="168" formatCode="#,##0.0"/>
  </numFmts>
  <fonts count="12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</cellStyleXfs>
  <cellXfs count="49">
    <xf numFmtId="0" fontId="0" fillId="0" borderId="0" xfId="0"/>
    <xf numFmtId="164" fontId="5" fillId="0" borderId="0" xfId="1" applyFont="1" applyAlignment="1">
      <alignment vertical="center" wrapText="1"/>
    </xf>
    <xf numFmtId="0" fontId="5" fillId="0" borderId="0" xfId="0" applyFont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164" fontId="6" fillId="0" borderId="0" xfId="1" applyFont="1"/>
    <xf numFmtId="164" fontId="6" fillId="0" borderId="0" xfId="1" applyNumberFormat="1" applyFont="1"/>
    <xf numFmtId="0" fontId="8" fillId="0" borderId="0" xfId="0" applyFont="1" applyAlignment="1">
      <alignment horizontal="right" vertical="center"/>
    </xf>
    <xf numFmtId="0" fontId="6" fillId="0" borderId="1" xfId="0" applyFont="1" applyBorder="1"/>
    <xf numFmtId="164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4" fontId="10" fillId="0" borderId="1" xfId="0" applyNumberFormat="1" applyFont="1" applyBorder="1"/>
    <xf numFmtId="2" fontId="10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/>
    <xf numFmtId="164" fontId="6" fillId="0" borderId="1" xfId="1" applyNumberFormat="1" applyFont="1" applyBorder="1"/>
    <xf numFmtId="0" fontId="6" fillId="0" borderId="2" xfId="0" applyFont="1" applyBorder="1"/>
    <xf numFmtId="167" fontId="9" fillId="0" borderId="1" xfId="1" applyNumberFormat="1" applyFont="1" applyBorder="1" applyAlignment="1">
      <alignment horizontal="center" vertical="center" wrapText="1"/>
    </xf>
    <xf numFmtId="167" fontId="10" fillId="0" borderId="1" xfId="1" applyNumberFormat="1" applyFont="1" applyBorder="1" applyAlignment="1">
      <alignment horizontal="center" vertical="center" wrapText="1"/>
    </xf>
    <xf numFmtId="164" fontId="5" fillId="0" borderId="0" xfId="1" applyFont="1" applyAlignment="1">
      <alignment horizontal="right" vertical="center" wrapText="1"/>
    </xf>
    <xf numFmtId="164" fontId="6" fillId="0" borderId="0" xfId="1" applyFont="1" applyAlignment="1">
      <alignment horizontal="right"/>
    </xf>
    <xf numFmtId="165" fontId="10" fillId="0" borderId="1" xfId="1" applyNumberFormat="1" applyFont="1" applyBorder="1" applyAlignment="1">
      <alignment horizontal="right" vertical="center" wrapText="1"/>
    </xf>
    <xf numFmtId="167" fontId="9" fillId="0" borderId="1" xfId="1" applyNumberFormat="1" applyFont="1" applyBorder="1" applyAlignment="1">
      <alignment horizontal="right" vertical="center" wrapText="1"/>
    </xf>
    <xf numFmtId="168" fontId="11" fillId="0" borderId="4" xfId="0" applyNumberFormat="1" applyFont="1" applyBorder="1" applyAlignment="1">
      <alignment horizontal="right"/>
    </xf>
    <xf numFmtId="168" fontId="10" fillId="0" borderId="1" xfId="1" applyNumberFormat="1" applyFont="1" applyBorder="1" applyAlignment="1">
      <alignment horizontal="right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64" fontId="9" fillId="0" borderId="5" xfId="1" applyFont="1" applyBorder="1" applyAlignment="1">
      <alignment horizontal="center" vertical="center" wrapText="1"/>
    </xf>
    <xf numFmtId="164" fontId="9" fillId="0" borderId="4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">
    <cellStyle name="Comma" xfId="1" builtinId="3"/>
    <cellStyle name="Comma 2" xfId="3" xr:uid="{00000000-0005-0000-0000-000001000000}"/>
    <cellStyle name="Comma 2 2" xfId="2" xr:uid="{00000000-0005-0000-0000-000002000000}"/>
    <cellStyle name="Normal" xfId="0" builtinId="0"/>
    <cellStyle name="Normal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workbookViewId="0">
      <selection activeCell="A4" sqref="A4:T4"/>
    </sheetView>
  </sheetViews>
  <sheetFormatPr defaultRowHeight="16.5" x14ac:dyDescent="0.25"/>
  <cols>
    <col min="1" max="1" width="5.25" style="5" customWidth="1"/>
    <col min="2" max="2" width="15" style="5" customWidth="1"/>
    <col min="3" max="3" width="12" style="7" customWidth="1"/>
    <col min="4" max="4" width="12.25" style="33" customWidth="1"/>
    <col min="5" max="5" width="8.125" style="7" hidden="1" customWidth="1"/>
    <col min="6" max="8" width="0" style="5" hidden="1" customWidth="1"/>
    <col min="9" max="9" width="14" style="5" customWidth="1"/>
    <col min="10" max="10" width="12.125" style="8" customWidth="1"/>
    <col min="11" max="11" width="13.125" style="8" customWidth="1"/>
    <col min="12" max="13" width="0" style="8" hidden="1" customWidth="1"/>
    <col min="14" max="14" width="16.375" style="8" customWidth="1"/>
    <col min="15" max="15" width="11" style="5" bestFit="1" customWidth="1"/>
    <col min="16" max="16" width="11.5" style="5" customWidth="1"/>
    <col min="17" max="17" width="7.625" style="5" hidden="1" customWidth="1"/>
    <col min="18" max="18" width="0" style="5" hidden="1" customWidth="1"/>
    <col min="19" max="19" width="11.875" style="5" hidden="1" customWidth="1"/>
    <col min="20" max="21" width="0" style="5" hidden="1" customWidth="1"/>
    <col min="22" max="22" width="9.125" style="5" bestFit="1" customWidth="1"/>
    <col min="23" max="16384" width="9" style="5"/>
  </cols>
  <sheetData>
    <row r="1" spans="1:22" ht="21.75" customHeight="1" x14ac:dyDescent="0.25">
      <c r="A1" s="42" t="s">
        <v>4</v>
      </c>
      <c r="B1" s="42"/>
      <c r="C1" s="42"/>
      <c r="D1" s="32"/>
      <c r="E1" s="1"/>
      <c r="F1" s="2"/>
      <c r="G1" s="2"/>
      <c r="H1" s="2"/>
      <c r="I1" s="2"/>
      <c r="J1" s="3"/>
      <c r="K1" s="3"/>
      <c r="L1" s="3"/>
      <c r="M1" s="3"/>
      <c r="N1" s="3"/>
      <c r="O1" s="47" t="s">
        <v>24</v>
      </c>
      <c r="P1" s="47"/>
      <c r="Q1" s="2"/>
      <c r="R1" s="2"/>
      <c r="S1" s="4"/>
      <c r="T1" s="4" t="s">
        <v>8</v>
      </c>
    </row>
    <row r="2" spans="1:22" x14ac:dyDescent="0.25">
      <c r="A2" s="6"/>
    </row>
    <row r="3" spans="1:22" x14ac:dyDescent="0.25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2" x14ac:dyDescent="0.25">
      <c r="A4" s="39" t="s">
        <v>48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</row>
    <row r="5" spans="1:22" x14ac:dyDescent="0.25">
      <c r="A5" s="9"/>
      <c r="O5" s="41" t="s">
        <v>46</v>
      </c>
      <c r="P5" s="41"/>
      <c r="S5" s="9" t="s">
        <v>0</v>
      </c>
    </row>
    <row r="6" spans="1:22" ht="22.5" customHeight="1" x14ac:dyDescent="0.25">
      <c r="A6" s="40" t="s">
        <v>1</v>
      </c>
      <c r="B6" s="40" t="s">
        <v>45</v>
      </c>
      <c r="C6" s="40" t="s">
        <v>7</v>
      </c>
      <c r="D6" s="40"/>
      <c r="E6" s="40"/>
      <c r="F6" s="40"/>
      <c r="G6" s="40"/>
      <c r="H6" s="40"/>
      <c r="I6" s="40" t="s">
        <v>5</v>
      </c>
      <c r="J6" s="40"/>
      <c r="K6" s="40"/>
      <c r="L6" s="40"/>
      <c r="M6" s="40"/>
      <c r="N6" s="40"/>
      <c r="O6" s="40" t="s">
        <v>6</v>
      </c>
      <c r="P6" s="40"/>
      <c r="Q6" s="40"/>
      <c r="R6" s="40"/>
      <c r="S6" s="40"/>
      <c r="T6" s="40"/>
      <c r="U6" s="10"/>
    </row>
    <row r="7" spans="1:22" ht="24" customHeight="1" x14ac:dyDescent="0.25">
      <c r="A7" s="40"/>
      <c r="B7" s="40"/>
      <c r="C7" s="44" t="s">
        <v>9</v>
      </c>
      <c r="D7" s="45" t="s">
        <v>10</v>
      </c>
      <c r="E7" s="40" t="s">
        <v>11</v>
      </c>
      <c r="F7" s="40"/>
      <c r="G7" s="40"/>
      <c r="H7" s="40"/>
      <c r="I7" s="40" t="s">
        <v>9</v>
      </c>
      <c r="J7" s="43" t="s">
        <v>10</v>
      </c>
      <c r="K7" s="43" t="s">
        <v>11</v>
      </c>
      <c r="L7" s="43"/>
      <c r="M7" s="43"/>
      <c r="N7" s="43"/>
      <c r="O7" s="40" t="s">
        <v>9</v>
      </c>
      <c r="P7" s="40" t="s">
        <v>10</v>
      </c>
      <c r="Q7" s="40" t="s">
        <v>11</v>
      </c>
      <c r="R7" s="10"/>
      <c r="S7" s="10"/>
      <c r="T7" s="10"/>
      <c r="U7" s="10"/>
    </row>
    <row r="8" spans="1:22" ht="84.75" customHeight="1" x14ac:dyDescent="0.25">
      <c r="A8" s="40"/>
      <c r="B8" s="40"/>
      <c r="C8" s="44"/>
      <c r="D8" s="46"/>
      <c r="E8" s="11" t="s">
        <v>9</v>
      </c>
      <c r="F8" s="12" t="s">
        <v>12</v>
      </c>
      <c r="G8" s="12" t="s">
        <v>13</v>
      </c>
      <c r="H8" s="12" t="s">
        <v>14</v>
      </c>
      <c r="I8" s="40"/>
      <c r="J8" s="43"/>
      <c r="K8" s="13" t="s">
        <v>9</v>
      </c>
      <c r="L8" s="14" t="s">
        <v>12</v>
      </c>
      <c r="M8" s="14" t="s">
        <v>13</v>
      </c>
      <c r="N8" s="14" t="s">
        <v>23</v>
      </c>
      <c r="O8" s="40"/>
      <c r="P8" s="40"/>
      <c r="Q8" s="40"/>
      <c r="R8" s="15"/>
      <c r="S8" s="15"/>
      <c r="T8" s="15"/>
      <c r="U8" s="10"/>
    </row>
    <row r="9" spans="1:22" x14ac:dyDescent="0.25">
      <c r="A9" s="12" t="s">
        <v>2</v>
      </c>
      <c r="B9" s="12" t="s">
        <v>3</v>
      </c>
      <c r="C9" s="16">
        <v>1</v>
      </c>
      <c r="D9" s="34">
        <v>2</v>
      </c>
      <c r="E9" s="16">
        <v>3</v>
      </c>
      <c r="F9" s="17">
        <v>4</v>
      </c>
      <c r="G9" s="17">
        <v>5</v>
      </c>
      <c r="H9" s="17">
        <v>6</v>
      </c>
      <c r="I9" s="17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12" t="s">
        <v>15</v>
      </c>
      <c r="P9" s="12" t="s">
        <v>16</v>
      </c>
      <c r="Q9" s="12" t="s">
        <v>17</v>
      </c>
      <c r="R9" s="18" t="s">
        <v>18</v>
      </c>
      <c r="S9" s="12" t="s">
        <v>19</v>
      </c>
      <c r="T9" s="12" t="s">
        <v>20</v>
      </c>
      <c r="U9" s="10"/>
    </row>
    <row r="10" spans="1:22" x14ac:dyDescent="0.25">
      <c r="A10" s="19"/>
      <c r="B10" s="19" t="s">
        <v>21</v>
      </c>
      <c r="C10" s="30">
        <v>175146</v>
      </c>
      <c r="D10" s="35">
        <f>SUM(D11:D31)</f>
        <v>257351.72513100001</v>
      </c>
      <c r="E10" s="30">
        <v>23000</v>
      </c>
      <c r="F10" s="30">
        <v>23000</v>
      </c>
      <c r="G10" s="30">
        <v>0</v>
      </c>
      <c r="H10" s="30">
        <v>0</v>
      </c>
      <c r="I10" s="30">
        <f>J10+K10</f>
        <v>577371.84903100005</v>
      </c>
      <c r="J10" s="30">
        <f>SUM(J11:J31)</f>
        <v>257351.72513100001</v>
      </c>
      <c r="K10" s="30">
        <f>SUM(K11:K31)</f>
        <v>320020.12390000001</v>
      </c>
      <c r="L10" s="30">
        <f>SUM(L11:L31)</f>
        <v>0</v>
      </c>
      <c r="M10" s="30">
        <f>SUM(M11:M31)</f>
        <v>0</v>
      </c>
      <c r="N10" s="38">
        <f>SUM(N11:N31)</f>
        <v>750</v>
      </c>
      <c r="O10" s="21">
        <f>I10/C10*100</f>
        <v>329.65174713153601</v>
      </c>
      <c r="P10" s="17">
        <f>J10/D10*100</f>
        <v>100</v>
      </c>
      <c r="Q10" s="20"/>
      <c r="R10" s="22"/>
      <c r="S10" s="19"/>
      <c r="T10" s="23"/>
      <c r="U10" s="10"/>
    </row>
    <row r="11" spans="1:22" x14ac:dyDescent="0.25">
      <c r="A11" s="12">
        <v>1</v>
      </c>
      <c r="B11" s="24" t="s">
        <v>25</v>
      </c>
      <c r="C11" s="25">
        <f>D11</f>
        <v>16981.458274999997</v>
      </c>
      <c r="D11" s="36">
        <v>16981.458274999997</v>
      </c>
      <c r="E11" s="16"/>
      <c r="F11" s="17">
        <v>0</v>
      </c>
      <c r="G11" s="12"/>
      <c r="H11" s="12"/>
      <c r="I11" s="31">
        <f t="shared" ref="I11:I31" si="0">J11+K11</f>
        <v>40452.613274999996</v>
      </c>
      <c r="J11" s="14">
        <f>D11</f>
        <v>16981.458274999997</v>
      </c>
      <c r="K11" s="14">
        <v>23471.154999999999</v>
      </c>
      <c r="L11" s="14"/>
      <c r="M11" s="14"/>
      <c r="N11" s="16"/>
      <c r="O11" s="21">
        <f t="shared" ref="O11:O31" si="1">I11/C11*100</f>
        <v>238.21636881771275</v>
      </c>
      <c r="P11" s="17">
        <f t="shared" ref="P11:P31" si="2">J11/D11*100</f>
        <v>100</v>
      </c>
      <c r="Q11" s="26"/>
      <c r="R11" s="18"/>
      <c r="S11" s="12"/>
      <c r="T11" s="12"/>
      <c r="U11" s="10"/>
      <c r="V11" s="5">
        <f>D11/1000</f>
        <v>16.981458274999998</v>
      </c>
    </row>
    <row r="12" spans="1:22" x14ac:dyDescent="0.25">
      <c r="A12" s="12">
        <v>2</v>
      </c>
      <c r="B12" s="24" t="s">
        <v>26</v>
      </c>
      <c r="C12" s="25">
        <f t="shared" ref="C12:C31" si="3">D12</f>
        <v>11021.453049999998</v>
      </c>
      <c r="D12" s="36">
        <v>11021.453049999998</v>
      </c>
      <c r="E12" s="16"/>
      <c r="F12" s="17">
        <v>0</v>
      </c>
      <c r="G12" s="12"/>
      <c r="H12" s="12"/>
      <c r="I12" s="31">
        <f t="shared" si="0"/>
        <v>27834.662049999999</v>
      </c>
      <c r="J12" s="14">
        <f t="shared" ref="J12:J31" si="4">D12</f>
        <v>11021.453049999998</v>
      </c>
      <c r="K12" s="14">
        <v>16813.208999999999</v>
      </c>
      <c r="L12" s="14"/>
      <c r="M12" s="14"/>
      <c r="N12" s="16"/>
      <c r="O12" s="21">
        <f t="shared" si="1"/>
        <v>252.5498400594285</v>
      </c>
      <c r="P12" s="17">
        <f t="shared" si="2"/>
        <v>100</v>
      </c>
      <c r="Q12" s="26"/>
      <c r="R12" s="18"/>
      <c r="S12" s="12"/>
      <c r="T12" s="12"/>
      <c r="U12" s="10"/>
      <c r="V12" s="5">
        <f t="shared" ref="V12:V31" si="5">D12/1000</f>
        <v>11.021453049999998</v>
      </c>
    </row>
    <row r="13" spans="1:22" x14ac:dyDescent="0.25">
      <c r="A13" s="12">
        <v>3</v>
      </c>
      <c r="B13" s="24" t="s">
        <v>27</v>
      </c>
      <c r="C13" s="25">
        <f t="shared" si="3"/>
        <v>15688.610617</v>
      </c>
      <c r="D13" s="36">
        <v>15688.610617</v>
      </c>
      <c r="E13" s="16"/>
      <c r="F13" s="17">
        <v>0</v>
      </c>
      <c r="G13" s="12"/>
      <c r="H13" s="12"/>
      <c r="I13" s="31">
        <f t="shared" si="0"/>
        <v>33254.516617000001</v>
      </c>
      <c r="J13" s="14">
        <f t="shared" si="4"/>
        <v>15688.610617</v>
      </c>
      <c r="K13" s="14">
        <v>17565.905999999999</v>
      </c>
      <c r="L13" s="14"/>
      <c r="M13" s="14"/>
      <c r="N13" s="16"/>
      <c r="O13" s="21">
        <f t="shared" si="1"/>
        <v>211.96597601170484</v>
      </c>
      <c r="P13" s="17">
        <f t="shared" si="2"/>
        <v>100</v>
      </c>
      <c r="Q13" s="26"/>
      <c r="R13" s="18"/>
      <c r="S13" s="12"/>
      <c r="T13" s="12"/>
      <c r="U13" s="10"/>
      <c r="V13" s="5">
        <f t="shared" si="5"/>
        <v>15.688610617</v>
      </c>
    </row>
    <row r="14" spans="1:22" x14ac:dyDescent="0.25">
      <c r="A14" s="12">
        <v>4</v>
      </c>
      <c r="B14" s="24" t="s">
        <v>28</v>
      </c>
      <c r="C14" s="25">
        <f t="shared" si="3"/>
        <v>27933.908067</v>
      </c>
      <c r="D14" s="36">
        <v>27933.908067</v>
      </c>
      <c r="E14" s="16">
        <v>535</v>
      </c>
      <c r="F14" s="17">
        <v>535</v>
      </c>
      <c r="G14" s="12"/>
      <c r="H14" s="12"/>
      <c r="I14" s="31">
        <f t="shared" si="0"/>
        <v>39527.312066999999</v>
      </c>
      <c r="J14" s="14">
        <f t="shared" si="4"/>
        <v>27933.908067</v>
      </c>
      <c r="K14" s="14">
        <v>11593.404</v>
      </c>
      <c r="L14" s="14"/>
      <c r="M14" s="14"/>
      <c r="N14" s="16"/>
      <c r="O14" s="21">
        <f t="shared" si="1"/>
        <v>141.50297900384365</v>
      </c>
      <c r="P14" s="17">
        <f t="shared" si="2"/>
        <v>100</v>
      </c>
      <c r="Q14" s="26">
        <v>3884.9633084112147</v>
      </c>
      <c r="R14" s="18"/>
      <c r="S14" s="12"/>
      <c r="T14" s="12"/>
      <c r="U14" s="10"/>
      <c r="V14" s="5">
        <f t="shared" si="5"/>
        <v>27.933908067000001</v>
      </c>
    </row>
    <row r="15" spans="1:22" x14ac:dyDescent="0.25">
      <c r="A15" s="12">
        <v>5</v>
      </c>
      <c r="B15" s="24" t="s">
        <v>29</v>
      </c>
      <c r="C15" s="25">
        <f t="shared" si="3"/>
        <v>9753.2173189999976</v>
      </c>
      <c r="D15" s="36">
        <v>9753.2173189999976</v>
      </c>
      <c r="E15" s="27"/>
      <c r="F15" s="17">
        <v>0</v>
      </c>
      <c r="G15" s="10"/>
      <c r="H15" s="10"/>
      <c r="I15" s="31">
        <f t="shared" si="0"/>
        <v>19864.795318999997</v>
      </c>
      <c r="J15" s="14">
        <f t="shared" si="4"/>
        <v>9753.2173189999976</v>
      </c>
      <c r="K15" s="28">
        <v>10111.578</v>
      </c>
      <c r="L15" s="28"/>
      <c r="M15" s="28"/>
      <c r="N15" s="27"/>
      <c r="O15" s="21">
        <f t="shared" si="1"/>
        <v>203.67428171934498</v>
      </c>
      <c r="P15" s="17">
        <f t="shared" si="2"/>
        <v>100</v>
      </c>
      <c r="Q15" s="26"/>
      <c r="R15" s="29"/>
      <c r="S15" s="10"/>
      <c r="T15" s="10"/>
      <c r="U15" s="10"/>
      <c r="V15" s="5">
        <f t="shared" si="5"/>
        <v>9.7532173189999973</v>
      </c>
    </row>
    <row r="16" spans="1:22" x14ac:dyDescent="0.25">
      <c r="A16" s="12">
        <v>6</v>
      </c>
      <c r="B16" s="24" t="s">
        <v>22</v>
      </c>
      <c r="C16" s="25">
        <f t="shared" si="3"/>
        <v>6600.2615069999993</v>
      </c>
      <c r="D16" s="36">
        <v>6600.2615069999993</v>
      </c>
      <c r="E16" s="27">
        <v>2000</v>
      </c>
      <c r="F16" s="17">
        <v>2000</v>
      </c>
      <c r="G16" s="10"/>
      <c r="H16" s="10"/>
      <c r="I16" s="31">
        <f t="shared" si="0"/>
        <v>10116.091806999999</v>
      </c>
      <c r="J16" s="14">
        <f t="shared" si="4"/>
        <v>6600.2615069999993</v>
      </c>
      <c r="K16" s="28">
        <v>3515.8303000000001</v>
      </c>
      <c r="L16" s="28"/>
      <c r="M16" s="28"/>
      <c r="N16" s="27"/>
      <c r="O16" s="21">
        <f t="shared" si="1"/>
        <v>153.2680454595812</v>
      </c>
      <c r="P16" s="17">
        <f t="shared" si="2"/>
        <v>100</v>
      </c>
      <c r="Q16" s="26"/>
      <c r="R16" s="29"/>
      <c r="S16" s="10"/>
      <c r="T16" s="10"/>
      <c r="U16" s="10"/>
      <c r="V16" s="5">
        <f t="shared" si="5"/>
        <v>6.600261506999999</v>
      </c>
    </row>
    <row r="17" spans="1:22" x14ac:dyDescent="0.25">
      <c r="A17" s="12">
        <f>A16+1</f>
        <v>7</v>
      </c>
      <c r="B17" s="24" t="s">
        <v>30</v>
      </c>
      <c r="C17" s="25">
        <f t="shared" si="3"/>
        <v>7860.3631480000004</v>
      </c>
      <c r="D17" s="37">
        <v>7860.3631480000004</v>
      </c>
      <c r="E17" s="27">
        <v>1030</v>
      </c>
      <c r="F17" s="17">
        <v>1030</v>
      </c>
      <c r="G17" s="10"/>
      <c r="H17" s="10"/>
      <c r="I17" s="31">
        <f t="shared" si="0"/>
        <v>25108.574148</v>
      </c>
      <c r="J17" s="14">
        <f t="shared" si="4"/>
        <v>7860.3631480000004</v>
      </c>
      <c r="K17" s="28">
        <v>17248.210999999999</v>
      </c>
      <c r="L17" s="28"/>
      <c r="M17" s="28"/>
      <c r="N17" s="27"/>
      <c r="O17" s="21">
        <f t="shared" si="1"/>
        <v>319.4327498009892</v>
      </c>
      <c r="P17" s="17">
        <f t="shared" si="2"/>
        <v>100</v>
      </c>
      <c r="Q17" s="26">
        <v>1178.1742135922332</v>
      </c>
      <c r="R17" s="29"/>
      <c r="S17" s="10"/>
      <c r="T17" s="10"/>
      <c r="U17" s="10"/>
      <c r="V17" s="5">
        <f t="shared" si="5"/>
        <v>7.8603631480000002</v>
      </c>
    </row>
    <row r="18" spans="1:22" x14ac:dyDescent="0.25">
      <c r="A18" s="12">
        <f t="shared" ref="A18:A31" si="6">A17+1</f>
        <v>8</v>
      </c>
      <c r="B18" s="24" t="s">
        <v>31</v>
      </c>
      <c r="C18" s="25">
        <f t="shared" si="3"/>
        <v>13971.431699999999</v>
      </c>
      <c r="D18" s="37">
        <v>13971.431699999999</v>
      </c>
      <c r="E18" s="27"/>
      <c r="F18" s="17">
        <v>0</v>
      </c>
      <c r="G18" s="10"/>
      <c r="H18" s="10"/>
      <c r="I18" s="31">
        <f t="shared" si="0"/>
        <v>24971.095499999999</v>
      </c>
      <c r="J18" s="14">
        <f t="shared" si="4"/>
        <v>13971.431699999999</v>
      </c>
      <c r="K18" s="28">
        <v>10999.6638</v>
      </c>
      <c r="L18" s="28"/>
      <c r="M18" s="28"/>
      <c r="N18" s="27"/>
      <c r="O18" s="21">
        <f t="shared" si="1"/>
        <v>178.72968237034721</v>
      </c>
      <c r="P18" s="17">
        <f t="shared" si="2"/>
        <v>100</v>
      </c>
      <c r="Q18" s="26"/>
      <c r="R18" s="29"/>
      <c r="S18" s="10"/>
      <c r="T18" s="10"/>
      <c r="U18" s="10"/>
      <c r="V18" s="5">
        <f t="shared" si="5"/>
        <v>13.971431699999998</v>
      </c>
    </row>
    <row r="19" spans="1:22" x14ac:dyDescent="0.25">
      <c r="A19" s="12">
        <f t="shared" si="6"/>
        <v>9</v>
      </c>
      <c r="B19" s="24" t="s">
        <v>32</v>
      </c>
      <c r="C19" s="25">
        <f t="shared" si="3"/>
        <v>10537.707085</v>
      </c>
      <c r="D19" s="37">
        <v>10537.707085</v>
      </c>
      <c r="E19" s="27">
        <v>810</v>
      </c>
      <c r="F19" s="17">
        <v>810</v>
      </c>
      <c r="G19" s="10"/>
      <c r="H19" s="10"/>
      <c r="I19" s="31">
        <f t="shared" si="0"/>
        <v>18998.754885000002</v>
      </c>
      <c r="J19" s="14">
        <f t="shared" si="4"/>
        <v>10537.707085</v>
      </c>
      <c r="K19" s="28">
        <v>8461.0478000000003</v>
      </c>
      <c r="L19" s="28"/>
      <c r="M19" s="28"/>
      <c r="N19" s="27"/>
      <c r="O19" s="21">
        <f t="shared" si="1"/>
        <v>180.2930631089942</v>
      </c>
      <c r="P19" s="17">
        <f t="shared" si="2"/>
        <v>100</v>
      </c>
      <c r="Q19" s="26">
        <v>1713.2602222222224</v>
      </c>
      <c r="R19" s="29"/>
      <c r="S19" s="10"/>
      <c r="T19" s="10"/>
      <c r="U19" s="10"/>
      <c r="V19" s="5">
        <f t="shared" si="5"/>
        <v>10.537707084999999</v>
      </c>
    </row>
    <row r="20" spans="1:22" x14ac:dyDescent="0.25">
      <c r="A20" s="12">
        <f t="shared" si="6"/>
        <v>10</v>
      </c>
      <c r="B20" s="24" t="s">
        <v>33</v>
      </c>
      <c r="C20" s="25">
        <f t="shared" si="3"/>
        <v>12922.204759999999</v>
      </c>
      <c r="D20" s="37">
        <v>12922.204759999999</v>
      </c>
      <c r="E20" s="27">
        <v>1000</v>
      </c>
      <c r="F20" s="17">
        <v>1000</v>
      </c>
      <c r="G20" s="10"/>
      <c r="H20" s="10"/>
      <c r="I20" s="31">
        <f t="shared" si="0"/>
        <v>31643.27996</v>
      </c>
      <c r="J20" s="14">
        <f t="shared" si="4"/>
        <v>12922.204759999999</v>
      </c>
      <c r="K20" s="28">
        <v>18721.075199999999</v>
      </c>
      <c r="L20" s="28"/>
      <c r="M20" s="28"/>
      <c r="N20" s="27"/>
      <c r="O20" s="21">
        <f t="shared" si="1"/>
        <v>244.87524031464122</v>
      </c>
      <c r="P20" s="17">
        <f t="shared" si="2"/>
        <v>100</v>
      </c>
      <c r="Q20" s="26">
        <v>1179.26502</v>
      </c>
      <c r="R20" s="29"/>
      <c r="S20" s="10"/>
      <c r="T20" s="10"/>
      <c r="U20" s="10"/>
      <c r="V20" s="5">
        <f t="shared" si="5"/>
        <v>12.922204759999998</v>
      </c>
    </row>
    <row r="21" spans="1:22" x14ac:dyDescent="0.25">
      <c r="A21" s="12">
        <f t="shared" si="6"/>
        <v>11</v>
      </c>
      <c r="B21" s="24" t="s">
        <v>34</v>
      </c>
      <c r="C21" s="25">
        <f t="shared" si="3"/>
        <v>10465.93262</v>
      </c>
      <c r="D21" s="37">
        <v>10465.93262</v>
      </c>
      <c r="E21" s="27"/>
      <c r="F21" s="17">
        <v>0</v>
      </c>
      <c r="G21" s="10"/>
      <c r="H21" s="10"/>
      <c r="I21" s="31">
        <f t="shared" si="0"/>
        <v>26452.143619999999</v>
      </c>
      <c r="J21" s="14">
        <f t="shared" si="4"/>
        <v>10465.93262</v>
      </c>
      <c r="K21" s="28">
        <v>15986.210999999999</v>
      </c>
      <c r="L21" s="28"/>
      <c r="M21" s="28"/>
      <c r="N21" s="27"/>
      <c r="O21" s="21">
        <f t="shared" si="1"/>
        <v>252.74521230387973</v>
      </c>
      <c r="P21" s="17">
        <f t="shared" si="2"/>
        <v>100</v>
      </c>
      <c r="Q21" s="26"/>
      <c r="R21" s="29"/>
      <c r="S21" s="10"/>
      <c r="T21" s="10"/>
      <c r="U21" s="10"/>
      <c r="V21" s="5">
        <f t="shared" si="5"/>
        <v>10.46593262</v>
      </c>
    </row>
    <row r="22" spans="1:22" x14ac:dyDescent="0.25">
      <c r="A22" s="12">
        <f t="shared" si="6"/>
        <v>12</v>
      </c>
      <c r="B22" s="24" t="s">
        <v>35</v>
      </c>
      <c r="C22" s="25">
        <f t="shared" si="3"/>
        <v>8739.8121219999994</v>
      </c>
      <c r="D22" s="37">
        <v>8739.8121219999994</v>
      </c>
      <c r="E22" s="27">
        <v>1000</v>
      </c>
      <c r="F22" s="17">
        <v>1000</v>
      </c>
      <c r="G22" s="10"/>
      <c r="H22" s="10"/>
      <c r="I22" s="31">
        <f t="shared" si="0"/>
        <v>21431.377121999998</v>
      </c>
      <c r="J22" s="14">
        <f t="shared" si="4"/>
        <v>8739.8121219999994</v>
      </c>
      <c r="K22" s="28">
        <v>12691.565000000001</v>
      </c>
      <c r="L22" s="28"/>
      <c r="M22" s="28"/>
      <c r="N22" s="27"/>
      <c r="O22" s="21">
        <f t="shared" si="1"/>
        <v>245.21553578998092</v>
      </c>
      <c r="P22" s="17">
        <f t="shared" si="2"/>
        <v>100</v>
      </c>
      <c r="Q22" s="26">
        <v>1121.8018299999999</v>
      </c>
      <c r="R22" s="29"/>
      <c r="S22" s="10"/>
      <c r="T22" s="10"/>
      <c r="U22" s="10"/>
      <c r="V22" s="5">
        <f t="shared" si="5"/>
        <v>8.739812122</v>
      </c>
    </row>
    <row r="23" spans="1:22" x14ac:dyDescent="0.25">
      <c r="A23" s="12">
        <f t="shared" si="6"/>
        <v>13</v>
      </c>
      <c r="B23" s="24" t="s">
        <v>36</v>
      </c>
      <c r="C23" s="25">
        <f t="shared" si="3"/>
        <v>8804.6559189999989</v>
      </c>
      <c r="D23" s="37">
        <v>8804.6559189999989</v>
      </c>
      <c r="E23" s="27">
        <v>520</v>
      </c>
      <c r="F23" s="17">
        <v>520</v>
      </c>
      <c r="G23" s="10"/>
      <c r="H23" s="10"/>
      <c r="I23" s="31">
        <f t="shared" si="0"/>
        <v>14215.120918999999</v>
      </c>
      <c r="J23" s="14">
        <f t="shared" si="4"/>
        <v>8804.6559189999989</v>
      </c>
      <c r="K23" s="28">
        <v>5410.4650000000001</v>
      </c>
      <c r="L23" s="28"/>
      <c r="M23" s="28"/>
      <c r="N23" s="27"/>
      <c r="O23" s="21">
        <f t="shared" si="1"/>
        <v>161.45004472377497</v>
      </c>
      <c r="P23" s="17">
        <f t="shared" si="2"/>
        <v>100</v>
      </c>
      <c r="Q23" s="26">
        <v>792.33942307692303</v>
      </c>
      <c r="R23" s="29"/>
      <c r="S23" s="10"/>
      <c r="T23" s="10"/>
      <c r="U23" s="10"/>
      <c r="V23" s="5">
        <f t="shared" si="5"/>
        <v>8.8046559189999982</v>
      </c>
    </row>
    <row r="24" spans="1:22" x14ac:dyDescent="0.25">
      <c r="A24" s="12">
        <f t="shared" si="6"/>
        <v>14</v>
      </c>
      <c r="B24" s="24" t="s">
        <v>37</v>
      </c>
      <c r="C24" s="25">
        <f t="shared" si="3"/>
        <v>7888.5186639999993</v>
      </c>
      <c r="D24" s="37">
        <v>7888.5186639999993</v>
      </c>
      <c r="E24" s="27">
        <v>5000</v>
      </c>
      <c r="F24" s="17">
        <v>5000</v>
      </c>
      <c r="G24" s="10"/>
      <c r="H24" s="10"/>
      <c r="I24" s="31">
        <f t="shared" si="0"/>
        <v>25222.102663999998</v>
      </c>
      <c r="J24" s="14">
        <f t="shared" si="4"/>
        <v>7888.5186639999993</v>
      </c>
      <c r="K24" s="28">
        <v>17333.583999999999</v>
      </c>
      <c r="L24" s="28"/>
      <c r="M24" s="28"/>
      <c r="N24" s="27"/>
      <c r="O24" s="21">
        <f t="shared" si="1"/>
        <v>319.73179931871681</v>
      </c>
      <c r="P24" s="17">
        <f t="shared" si="2"/>
        <v>100</v>
      </c>
      <c r="Q24" s="26">
        <v>465.63311199999998</v>
      </c>
      <c r="R24" s="29"/>
      <c r="S24" s="10"/>
      <c r="T24" s="10"/>
      <c r="U24" s="10"/>
      <c r="V24" s="5">
        <f t="shared" si="5"/>
        <v>7.8885186639999993</v>
      </c>
    </row>
    <row r="25" spans="1:22" x14ac:dyDescent="0.25">
      <c r="A25" s="12">
        <f t="shared" si="6"/>
        <v>15</v>
      </c>
      <c r="B25" s="24" t="s">
        <v>38</v>
      </c>
      <c r="C25" s="25">
        <f t="shared" si="3"/>
        <v>7314.1611169999987</v>
      </c>
      <c r="D25" s="37">
        <v>7314.1611169999987</v>
      </c>
      <c r="E25" s="27"/>
      <c r="F25" s="17">
        <v>0</v>
      </c>
      <c r="G25" s="10"/>
      <c r="H25" s="10"/>
      <c r="I25" s="31">
        <f t="shared" si="0"/>
        <v>17724.837116999999</v>
      </c>
      <c r="J25" s="14">
        <f t="shared" si="4"/>
        <v>7314.1611169999987</v>
      </c>
      <c r="K25" s="28">
        <v>10410.675999999999</v>
      </c>
      <c r="L25" s="28"/>
      <c r="M25" s="28"/>
      <c r="N25" s="27">
        <v>750</v>
      </c>
      <c r="O25" s="21">
        <f t="shared" si="1"/>
        <v>242.33588559873124</v>
      </c>
      <c r="P25" s="17">
        <f t="shared" si="2"/>
        <v>100</v>
      </c>
      <c r="Q25" s="26"/>
      <c r="R25" s="29"/>
      <c r="S25" s="10"/>
      <c r="T25" s="10"/>
      <c r="U25" s="10"/>
      <c r="V25" s="5">
        <f t="shared" si="5"/>
        <v>7.3141611169999985</v>
      </c>
    </row>
    <row r="26" spans="1:22" x14ac:dyDescent="0.25">
      <c r="A26" s="12">
        <f t="shared" si="6"/>
        <v>16</v>
      </c>
      <c r="B26" s="24" t="s">
        <v>39</v>
      </c>
      <c r="C26" s="25">
        <f t="shared" si="3"/>
        <v>6204.4635370000005</v>
      </c>
      <c r="D26" s="37">
        <v>6204.4635370000005</v>
      </c>
      <c r="E26" s="27">
        <v>2000</v>
      </c>
      <c r="F26" s="17">
        <v>2000</v>
      </c>
      <c r="G26" s="10"/>
      <c r="H26" s="10"/>
      <c r="I26" s="31">
        <f t="shared" si="0"/>
        <v>14900.015536999999</v>
      </c>
      <c r="J26" s="14">
        <f t="shared" si="4"/>
        <v>6204.4635370000005</v>
      </c>
      <c r="K26" s="28">
        <v>8695.5519999999997</v>
      </c>
      <c r="L26" s="28"/>
      <c r="M26" s="28"/>
      <c r="N26" s="27"/>
      <c r="O26" s="21">
        <f t="shared" si="1"/>
        <v>240.14994121803633</v>
      </c>
      <c r="P26" s="17">
        <f t="shared" si="2"/>
        <v>100</v>
      </c>
      <c r="Q26" s="26">
        <v>1025.692045</v>
      </c>
      <c r="R26" s="29"/>
      <c r="S26" s="10"/>
      <c r="T26" s="10"/>
      <c r="U26" s="10"/>
      <c r="V26" s="5">
        <f t="shared" si="5"/>
        <v>6.2044635370000005</v>
      </c>
    </row>
    <row r="27" spans="1:22" x14ac:dyDescent="0.25">
      <c r="A27" s="12">
        <f t="shared" si="6"/>
        <v>17</v>
      </c>
      <c r="B27" s="24" t="s">
        <v>44</v>
      </c>
      <c r="C27" s="25">
        <f t="shared" si="3"/>
        <v>12056.229039000002</v>
      </c>
      <c r="D27" s="37">
        <v>12056.229039000002</v>
      </c>
      <c r="E27" s="27"/>
      <c r="F27" s="17">
        <v>0</v>
      </c>
      <c r="G27" s="10"/>
      <c r="H27" s="10"/>
      <c r="I27" s="31">
        <f t="shared" si="0"/>
        <v>32771.319039000002</v>
      </c>
      <c r="J27" s="14">
        <f t="shared" si="4"/>
        <v>12056.229039000002</v>
      </c>
      <c r="K27" s="28">
        <v>20715.09</v>
      </c>
      <c r="L27" s="28"/>
      <c r="M27" s="28"/>
      <c r="N27" s="27"/>
      <c r="O27" s="21">
        <f t="shared" si="1"/>
        <v>271.82064087360936</v>
      </c>
      <c r="P27" s="17">
        <f t="shared" si="2"/>
        <v>100</v>
      </c>
      <c r="Q27" s="26"/>
      <c r="R27" s="29"/>
      <c r="S27" s="10"/>
      <c r="T27" s="10"/>
      <c r="U27" s="10"/>
      <c r="V27" s="5">
        <f t="shared" si="5"/>
        <v>12.056229039000002</v>
      </c>
    </row>
    <row r="28" spans="1:22" x14ac:dyDescent="0.25">
      <c r="A28" s="12">
        <f t="shared" si="6"/>
        <v>18</v>
      </c>
      <c r="B28" s="24" t="s">
        <v>40</v>
      </c>
      <c r="C28" s="25">
        <f t="shared" si="3"/>
        <v>22015.805652000003</v>
      </c>
      <c r="D28" s="37">
        <v>22015.805652000003</v>
      </c>
      <c r="E28" s="27"/>
      <c r="F28" s="17">
        <v>0</v>
      </c>
      <c r="G28" s="10"/>
      <c r="H28" s="10"/>
      <c r="I28" s="31">
        <f t="shared" si="0"/>
        <v>31044.272252000002</v>
      </c>
      <c r="J28" s="14">
        <f t="shared" si="4"/>
        <v>22015.805652000003</v>
      </c>
      <c r="K28" s="28">
        <v>9028.4665999999997</v>
      </c>
      <c r="L28" s="28"/>
      <c r="M28" s="28"/>
      <c r="N28" s="27"/>
      <c r="O28" s="21">
        <f t="shared" si="1"/>
        <v>141.00902207582769</v>
      </c>
      <c r="P28" s="17">
        <f t="shared" si="2"/>
        <v>100</v>
      </c>
      <c r="Q28" s="26"/>
      <c r="R28" s="29"/>
      <c r="S28" s="10"/>
      <c r="T28" s="10"/>
      <c r="U28" s="10"/>
      <c r="V28" s="5">
        <f t="shared" si="5"/>
        <v>22.015805652000004</v>
      </c>
    </row>
    <row r="29" spans="1:22" x14ac:dyDescent="0.25">
      <c r="A29" s="12">
        <f t="shared" si="6"/>
        <v>19</v>
      </c>
      <c r="B29" s="24" t="s">
        <v>41</v>
      </c>
      <c r="C29" s="25">
        <f t="shared" si="3"/>
        <v>18206.001707000003</v>
      </c>
      <c r="D29" s="37">
        <v>18206.001707000003</v>
      </c>
      <c r="E29" s="27">
        <v>590</v>
      </c>
      <c r="F29" s="17">
        <v>590</v>
      </c>
      <c r="G29" s="10"/>
      <c r="H29" s="10"/>
      <c r="I29" s="31">
        <f t="shared" si="0"/>
        <v>55328.607707000003</v>
      </c>
      <c r="J29" s="14">
        <f t="shared" si="4"/>
        <v>18206.001707000003</v>
      </c>
      <c r="K29" s="28">
        <v>37122.606</v>
      </c>
      <c r="L29" s="28"/>
      <c r="M29" s="28"/>
      <c r="N29" s="27"/>
      <c r="O29" s="21">
        <f t="shared" si="1"/>
        <v>303.90312270335983</v>
      </c>
      <c r="P29" s="17">
        <f t="shared" si="2"/>
        <v>100</v>
      </c>
      <c r="Q29" s="26">
        <v>807.50481355932209</v>
      </c>
      <c r="R29" s="29"/>
      <c r="S29" s="10"/>
      <c r="T29" s="10"/>
      <c r="U29" s="10"/>
      <c r="V29" s="5">
        <f t="shared" si="5"/>
        <v>18.206001707000002</v>
      </c>
    </row>
    <row r="30" spans="1:22" x14ac:dyDescent="0.25">
      <c r="A30" s="12">
        <f t="shared" si="6"/>
        <v>20</v>
      </c>
      <c r="B30" s="24" t="s">
        <v>42</v>
      </c>
      <c r="C30" s="25">
        <f t="shared" si="3"/>
        <v>7393.9488890000002</v>
      </c>
      <c r="D30" s="37">
        <v>7393.9488890000002</v>
      </c>
      <c r="E30" s="27"/>
      <c r="F30" s="17">
        <v>0</v>
      </c>
      <c r="G30" s="10"/>
      <c r="H30" s="10"/>
      <c r="I30" s="31">
        <f t="shared" si="0"/>
        <v>21437.404889000001</v>
      </c>
      <c r="J30" s="14">
        <f t="shared" si="4"/>
        <v>7393.9488890000002</v>
      </c>
      <c r="K30" s="28">
        <v>14043.456</v>
      </c>
      <c r="L30" s="28"/>
      <c r="M30" s="28"/>
      <c r="N30" s="27"/>
      <c r="O30" s="21">
        <f t="shared" si="1"/>
        <v>289.93174298097318</v>
      </c>
      <c r="P30" s="17">
        <f t="shared" si="2"/>
        <v>100</v>
      </c>
      <c r="Q30" s="26"/>
      <c r="R30" s="29"/>
      <c r="S30" s="10"/>
      <c r="T30" s="10"/>
      <c r="U30" s="10"/>
      <c r="V30" s="5">
        <f t="shared" si="5"/>
        <v>7.3939488889999998</v>
      </c>
    </row>
    <row r="31" spans="1:22" x14ac:dyDescent="0.25">
      <c r="A31" s="12">
        <f t="shared" si="6"/>
        <v>21</v>
      </c>
      <c r="B31" s="24" t="s">
        <v>43</v>
      </c>
      <c r="C31" s="25">
        <f t="shared" si="3"/>
        <v>14991.580336999999</v>
      </c>
      <c r="D31" s="37">
        <v>14991.580336999999</v>
      </c>
      <c r="E31" s="27">
        <v>3615</v>
      </c>
      <c r="F31" s="17">
        <v>3615</v>
      </c>
      <c r="G31" s="10"/>
      <c r="H31" s="10"/>
      <c r="I31" s="31">
        <f t="shared" si="0"/>
        <v>45072.952537000005</v>
      </c>
      <c r="J31" s="14">
        <f t="shared" si="4"/>
        <v>14991.580336999999</v>
      </c>
      <c r="K31" s="28">
        <v>30081.372200000002</v>
      </c>
      <c r="L31" s="28"/>
      <c r="M31" s="28"/>
      <c r="N31" s="27"/>
      <c r="O31" s="21">
        <f t="shared" si="1"/>
        <v>300.65511122771767</v>
      </c>
      <c r="P31" s="17">
        <f t="shared" si="2"/>
        <v>100</v>
      </c>
      <c r="Q31" s="26">
        <v>770.49289903181193</v>
      </c>
      <c r="R31" s="29"/>
      <c r="S31" s="10"/>
      <c r="T31" s="10"/>
      <c r="U31" s="10"/>
      <c r="V31" s="5">
        <f t="shared" si="5"/>
        <v>14.991580337</v>
      </c>
    </row>
  </sheetData>
  <mergeCells count="19">
    <mergeCell ref="I7:I8"/>
    <mergeCell ref="J7:J8"/>
    <mergeCell ref="A3:T3"/>
    <mergeCell ref="A4:T4"/>
    <mergeCell ref="Q7:Q8"/>
    <mergeCell ref="O5:P5"/>
    <mergeCell ref="A1:C1"/>
    <mergeCell ref="K7:N7"/>
    <mergeCell ref="O7:O8"/>
    <mergeCell ref="P7:P8"/>
    <mergeCell ref="A6:A8"/>
    <mergeCell ref="B6:B8"/>
    <mergeCell ref="C6:H6"/>
    <mergeCell ref="I6:N6"/>
    <mergeCell ref="O6:T6"/>
    <mergeCell ref="C7:C8"/>
    <mergeCell ref="D7:D8"/>
    <mergeCell ref="E7:H7"/>
    <mergeCell ref="O1:P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751786-8216-4CA8-A8C2-B033C860C710}"/>
</file>

<file path=customXml/itemProps2.xml><?xml version="1.0" encoding="utf-8"?>
<ds:datastoreItem xmlns:ds="http://schemas.openxmlformats.org/officeDocument/2006/customXml" ds:itemID="{E1E12BC1-2214-41D4-8BCE-7071D7927DB3}"/>
</file>

<file path=customXml/itemProps3.xml><?xml version="1.0" encoding="utf-8"?>
<ds:datastoreItem xmlns:ds="http://schemas.openxmlformats.org/officeDocument/2006/customXml" ds:itemID="{351D13B3-4CCC-42FB-B932-7F4FDA9514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Sheet8</vt:lpstr>
      <vt:lpstr>Sheet1</vt:lpstr>
      <vt:lpstr>Sheet8!Print_Area</vt:lpstr>
      <vt:lpstr>Sheet8!Print_Titles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2022-07-25T00:31:41Z</cp:lastPrinted>
  <dcterms:created xsi:type="dcterms:W3CDTF">2019-07-10T06:59:56Z</dcterms:created>
  <dcterms:modified xsi:type="dcterms:W3CDTF">2022-08-08T00:33:55Z</dcterms:modified>
</cp:coreProperties>
</file>